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<sst xmlns="http://schemas.openxmlformats.org/spreadsheetml/2006/main" count="191" uniqueCount="94">
  <si>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</si>
  <si>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</si>
  <si>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</si>
  <si>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</si>
  <si>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</si>
  <si>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</si>
  <si>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</si>
  <si>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</si>
  <si>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</si>
  <si>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</si>
  <si>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</si>
  <si>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</si>
  <si>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</si>
  <si>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</si>
  <si>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</si>
  <si>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</si>
  <si>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</si>
  <si>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</si>
  <si>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</si>
  <si>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</si>
  <si>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</si>
  <si>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</si>
  <si>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</si>
  <si>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</si>
  <si>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</si>
  <si>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</si>
  <si>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</si>
  <si>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</si>
  <si>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</si>
  <si>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</si>
  <si>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</si>
  <si>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</si>
  <si>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</si>
  <si>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</si>
  <si>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</si>
  <si>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</si>
  <si>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</si>
  <si>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</si>
  <si>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</si>
  <si>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</si>
  <si>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</si>
  <si>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</si>
  <si>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</si>
  <si>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</si>
  <si>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</si>
  <si>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</si>
  <si>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</si>
  <si>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</si>
  <si>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</si>
  <si>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</si>
  <si>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</si>
  <si>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</si>
  <si>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</si>
  <si>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</si>
  <si>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</si>
  <si>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</si>
  <si>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</si>
  <si>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</si>
  <si>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</si>
  <si>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</si>
  <si>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</si>
  <si>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</si>
  <si>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</si>
  <si>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</si>
  <si>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</si>
  <si>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</si>
  <si>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</si>
  <si>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</si>
  <si>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</si>
  <si>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</si>
  <si>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</si>
  <si>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</si>
  <si>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</si>
  <si>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</si>
  <si>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</si>
  <si>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</si>
  <si>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</si>
  <si>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</si>
  <si>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</si>
  <si>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</si>
  <si>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</si>
  <si>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</si>
  <si>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</si>
  <si>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</si>
  <si>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</si>
  <si>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</si>
  <si>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</si>
  <si>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</si>
  <si>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</si>
  <si>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</si>
  <si>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19.04.2018</t>
  </si>
  <si>
    <r>
      <t xml:space="preserve">станом на 19.04.2018р.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</si>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</sst>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5.15"/>
      <color indexed="8"/>
      <name val="Times New Roman"/>
      <family val="1"/>
    </font>
    <font>
      <sz val="6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 val="autoZero"/>
        <c:auto val="0"/>
        <c:lblOffset val="100"/>
        <c:tickLblSkip val="1"/>
        <c:noMultiLvlLbl val="0"/>
      </c:catAx>
      <c:valAx>
        <c:axId val="140412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 val="autoZero"/>
        <c:auto val="0"/>
        <c:lblOffset val="100"/>
        <c:tickLblSkip val="1"/>
        <c:noMultiLvlLbl val="0"/>
      </c:catAx>
      <c:valAx>
        <c:axId val="635956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72295"/>
        <c:crosses val="autoZero"/>
        <c:auto val="0"/>
        <c:lblOffset val="100"/>
        <c:tickLblSkip val="1"/>
        <c:noMultiLvlLbl val="0"/>
      </c:catAx>
      <c:valAx>
        <c:axId val="509722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autoZero"/>
        <c:auto val="0"/>
        <c:lblOffset val="100"/>
        <c:tickLblSkip val="1"/>
        <c:noMultiLvlLbl val="0"/>
      </c:catAx>
      <c:valAx>
        <c:axId val="3511520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974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19.04.2018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601354"/>
        <c:axId val="25759003"/>
      </c:bar3D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01354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0504436"/>
        <c:axId val="6104469"/>
      </c:bar3D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446 947,8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-61 768,8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-55 343,6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66</v>
      </c>
      <c r="S1" s="114"/>
      <c r="T1" s="114"/>
      <c r="U1" s="114"/>
      <c r="V1" s="114"/>
      <c r="W1" s="115"/>
    </row>
    <row r="2" spans="1:23" ht="15" thickBo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4">
        <v>0</v>
      </c>
      <c r="V4" s="12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8">
        <v>0</v>
      </c>
      <c r="V7" s="12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8">
        <v>0</v>
      </c>
      <c r="V23" s="13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0">
        <f>SUM(U4:U23)</f>
        <v>1</v>
      </c>
      <c r="V24" s="14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43132</v>
      </c>
      <c r="S29" s="144">
        <f>14560.55/1000</f>
        <v>14.56055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43132</v>
      </c>
      <c r="S39" s="132">
        <f>4362046.31/1000</f>
        <v>4362.04631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73</v>
      </c>
      <c r="S1" s="114"/>
      <c r="T1" s="114"/>
      <c r="U1" s="114"/>
      <c r="V1" s="114"/>
      <c r="W1" s="115"/>
    </row>
    <row r="2" spans="1:23" ht="15" thickBo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78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8">
        <v>0</v>
      </c>
      <c r="V23" s="13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0">
        <f>SUM(U4:U23)</f>
        <v>1</v>
      </c>
      <c r="V24" s="14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43160</v>
      </c>
      <c r="S29" s="144">
        <v>144.8304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43160</v>
      </c>
      <c r="S39" s="132">
        <v>4586.3857499999995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82</v>
      </c>
      <c r="S1" s="114"/>
      <c r="T1" s="114"/>
      <c r="U1" s="114"/>
      <c r="V1" s="114"/>
      <c r="W1" s="115"/>
    </row>
    <row r="2" spans="1:23" ht="15" thickBo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84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8"/>
      <c r="V24" s="13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0">
        <f>SUM(U4:U24)</f>
        <v>1</v>
      </c>
      <c r="V25" s="14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43191</v>
      </c>
      <c r="S30" s="144">
        <v>36.88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43191</v>
      </c>
      <c r="S40" s="132">
        <v>6267.390409999999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86</v>
      </c>
      <c r="S1" s="114"/>
      <c r="T1" s="114"/>
      <c r="U1" s="114"/>
      <c r="V1" s="114"/>
      <c r="W1" s="115"/>
    </row>
    <row r="2" spans="1:23" ht="15" thickBot="1">
      <c r="A2" s="116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5693.915</v>
      </c>
      <c r="R4" s="94">
        <v>0</v>
      </c>
      <c r="S4" s="95">
        <v>0</v>
      </c>
      <c r="T4" s="96">
        <v>87.5</v>
      </c>
      <c r="U4" s="124">
        <v>0</v>
      </c>
      <c r="V4" s="12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5693.9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5693.9</v>
      </c>
      <c r="R6" s="71">
        <v>0</v>
      </c>
      <c r="S6" s="72">
        <v>0</v>
      </c>
      <c r="T6" s="73">
        <v>26</v>
      </c>
      <c r="U6" s="128">
        <v>0</v>
      </c>
      <c r="V6" s="12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5693.9</v>
      </c>
      <c r="R7" s="71">
        <v>0</v>
      </c>
      <c r="S7" s="72">
        <v>0</v>
      </c>
      <c r="T7" s="73">
        <v>130.25</v>
      </c>
      <c r="U7" s="128">
        <v>0</v>
      </c>
      <c r="V7" s="12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5693.9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5693.9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5693.9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5693.9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5693.9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5693.9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5693.9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5693.9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7400</v>
      </c>
      <c r="P16" s="3">
        <f t="shared" si="2"/>
        <v>0</v>
      </c>
      <c r="Q16" s="2">
        <v>5693.9</v>
      </c>
      <c r="R16" s="69"/>
      <c r="S16" s="65"/>
      <c r="T16" s="74"/>
      <c r="U16" s="126"/>
      <c r="V16" s="127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10000</v>
      </c>
      <c r="P17" s="3">
        <f t="shared" si="2"/>
        <v>0</v>
      </c>
      <c r="Q17" s="2">
        <v>5693.9</v>
      </c>
      <c r="R17" s="69"/>
      <c r="S17" s="65"/>
      <c r="T17" s="74"/>
      <c r="U17" s="126"/>
      <c r="V17" s="127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5693.9</v>
      </c>
      <c r="R18" s="69"/>
      <c r="S18" s="65"/>
      <c r="T18" s="70"/>
      <c r="U18" s="126"/>
      <c r="V18" s="127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5693.9</v>
      </c>
      <c r="R19" s="69"/>
      <c r="S19" s="65"/>
      <c r="T19" s="70"/>
      <c r="U19" s="126"/>
      <c r="V19" s="127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5693.9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12500</v>
      </c>
      <c r="P21" s="3">
        <f t="shared" si="2"/>
        <v>0</v>
      </c>
      <c r="Q21" s="2">
        <v>5693.9</v>
      </c>
      <c r="R21" s="102"/>
      <c r="S21" s="103"/>
      <c r="T21" s="104"/>
      <c r="U21" s="126"/>
      <c r="V21" s="127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20900</v>
      </c>
      <c r="P22" s="3">
        <f t="shared" si="2"/>
        <v>0</v>
      </c>
      <c r="Q22" s="2">
        <v>5693.9</v>
      </c>
      <c r="R22" s="98"/>
      <c r="S22" s="99"/>
      <c r="T22" s="100"/>
      <c r="U22" s="138"/>
      <c r="V22" s="139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41352.31</v>
      </c>
      <c r="C23" s="85">
        <f t="shared" si="4"/>
        <v>3388.8</v>
      </c>
      <c r="D23" s="107">
        <f t="shared" si="4"/>
        <v>531.19</v>
      </c>
      <c r="E23" s="107">
        <f t="shared" si="4"/>
        <v>2857.6099999999997</v>
      </c>
      <c r="F23" s="85">
        <f t="shared" si="4"/>
        <v>1371.5</v>
      </c>
      <c r="G23" s="85">
        <f t="shared" si="4"/>
        <v>3456.7</v>
      </c>
      <c r="H23" s="85">
        <f t="shared" si="4"/>
        <v>15050.9</v>
      </c>
      <c r="I23" s="85">
        <f t="shared" si="4"/>
        <v>1296.8</v>
      </c>
      <c r="J23" s="85">
        <f t="shared" si="4"/>
        <v>474.54999999999995</v>
      </c>
      <c r="K23" s="85">
        <f t="shared" si="4"/>
        <v>579.3</v>
      </c>
      <c r="L23" s="85">
        <f t="shared" si="4"/>
        <v>1137.4</v>
      </c>
      <c r="M23" s="84">
        <f t="shared" si="4"/>
        <v>218.72000000000054</v>
      </c>
      <c r="N23" s="84">
        <f t="shared" si="4"/>
        <v>68326.98</v>
      </c>
      <c r="O23" s="84">
        <f t="shared" si="4"/>
        <v>130100</v>
      </c>
      <c r="P23" s="86">
        <f>N23/O23</f>
        <v>0.5251881629515757</v>
      </c>
      <c r="Q23" s="2"/>
      <c r="R23" s="75">
        <f>SUM(R4:R22)</f>
        <v>189.2</v>
      </c>
      <c r="S23" s="75">
        <f>SUM(S4:S22)</f>
        <v>0</v>
      </c>
      <c r="T23" s="75">
        <f>SUM(T4:T22)</f>
        <v>279.69</v>
      </c>
      <c r="U23" s="140">
        <f>SUM(U4:U22)</f>
        <v>0</v>
      </c>
      <c r="V23" s="141"/>
      <c r="W23" s="75">
        <f>R23+S23+U23+T23+V23</f>
        <v>468.89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33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29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43209</v>
      </c>
      <c r="S28" s="144">
        <v>1.88</v>
      </c>
      <c r="T28" s="144"/>
      <c r="U28" s="14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44"/>
      <c r="T29" s="144"/>
      <c r="U29" s="14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2" t="s">
        <v>30</v>
      </c>
      <c r="S36" s="142"/>
      <c r="T36" s="142"/>
      <c r="U36" s="14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43209</v>
      </c>
      <c r="S38" s="132">
        <v>6397.650409999999</v>
      </c>
      <c r="T38" s="133"/>
      <c r="U38" s="13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5"/>
      <c r="T39" s="136"/>
      <c r="U39" s="13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92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2" t="s">
        <v>32</v>
      </c>
      <c r="B27" s="158" t="s">
        <v>43</v>
      </c>
      <c r="C27" s="158"/>
      <c r="D27" s="152" t="s">
        <v>49</v>
      </c>
      <c r="E27" s="164"/>
      <c r="F27" s="165" t="s">
        <v>44</v>
      </c>
      <c r="G27" s="151"/>
      <c r="H27" s="166" t="s">
        <v>52</v>
      </c>
      <c r="I27" s="152"/>
      <c r="J27" s="159"/>
      <c r="K27" s="160"/>
      <c r="L27" s="155" t="s">
        <v>36</v>
      </c>
      <c r="M27" s="156"/>
      <c r="N27" s="157"/>
      <c r="O27" s="149" t="s">
        <v>93</v>
      </c>
      <c r="P27" s="150"/>
    </row>
    <row r="28" spans="1:16" ht="30.75" customHeight="1">
      <c r="A28" s="163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1390.87</v>
      </c>
      <c r="D29" s="45">
        <v>806.429</v>
      </c>
      <c r="E29" s="45">
        <v>806.47</v>
      </c>
      <c r="F29" s="45">
        <v>8000</v>
      </c>
      <c r="G29" s="45">
        <v>1737.49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3937.83</v>
      </c>
      <c r="N29" s="47">
        <f>M29-L29</f>
        <v>-7891.599</v>
      </c>
      <c r="O29" s="153">
        <f>квітень!S28</f>
        <v>1.88</v>
      </c>
      <c r="P29" s="15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260147.84</v>
      </c>
      <c r="F48" s="1" t="s">
        <v>22</v>
      </c>
      <c r="G48" s="6"/>
      <c r="H48" s="16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47236.93</v>
      </c>
      <c r="G49" s="6"/>
      <c r="H49" s="16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84123.56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8313.26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30994.34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11614.83000000002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446947.76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806.47</v>
      </c>
    </row>
    <row r="60" spans="1:3" ht="12.75">
      <c r="A60" s="76" t="s">
        <v>55</v>
      </c>
      <c r="B60" s="9">
        <f>F29</f>
        <v>8000</v>
      </c>
      <c r="C60" s="9">
        <f>G29</f>
        <v>1737.49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2018-04-19T08:04:09Z</dcterms:modified>
  <cp:category/>
  <cp:version/>
  <cp:contentType/>
  <cp:contentStatus/>
</cp:coreProperties>
</file>